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klop 2 - stabilizacija brežine" sheetId="1" r:id="rId1"/>
  </sheets>
  <definedNames>
    <definedName name="_xlnm.Print_Area" localSheetId="0">'Sklop 2 - stabilizacija brežine'!$A$1:$L$66</definedName>
  </definedNames>
  <calcPr calcId="152511"/>
</workbook>
</file>

<file path=xl/calcChain.xml><?xml version="1.0" encoding="utf-8"?>
<calcChain xmlns="http://schemas.openxmlformats.org/spreadsheetml/2006/main">
  <c r="J16" i="1" l="1"/>
  <c r="K16" i="1" s="1"/>
  <c r="J54" i="1" l="1"/>
  <c r="K54" i="1" s="1"/>
  <c r="J50" i="1"/>
  <c r="K50" i="1" s="1"/>
  <c r="J47" i="1"/>
  <c r="J45" i="1"/>
  <c r="L45" i="1" s="1"/>
  <c r="J43" i="1"/>
  <c r="L43" i="1" s="1"/>
  <c r="J41" i="1"/>
  <c r="K41" i="1" s="1"/>
  <c r="J39" i="1"/>
  <c r="K39" i="1" s="1"/>
  <c r="J34" i="1"/>
  <c r="L34" i="1" s="1"/>
  <c r="J31" i="1"/>
  <c r="L31" i="1" s="1"/>
  <c r="J28" i="1"/>
  <c r="L28" i="1" s="1"/>
  <c r="J27" i="1"/>
  <c r="L27" i="1" s="1"/>
  <c r="J25" i="1"/>
  <c r="K25" i="1" s="1"/>
  <c r="J23" i="1"/>
  <c r="L23" i="1" s="1"/>
  <c r="J22" i="1"/>
  <c r="L22" i="1" s="1"/>
  <c r="J17" i="1"/>
  <c r="L17" i="1" s="1"/>
  <c r="L16" i="1"/>
  <c r="K47" i="1" l="1"/>
  <c r="L47" i="1"/>
  <c r="K34" i="1"/>
  <c r="L19" i="1"/>
  <c r="K23" i="1"/>
  <c r="L50" i="1"/>
  <c r="L51" i="1" s="1"/>
  <c r="L36" i="1"/>
  <c r="L39" i="1"/>
  <c r="L41" i="1"/>
  <c r="L25" i="1"/>
  <c r="L29" i="1" s="1"/>
  <c r="L54" i="1"/>
  <c r="L55" i="1" s="1"/>
  <c r="K17" i="1"/>
  <c r="K22" i="1"/>
  <c r="K28" i="1"/>
  <c r="K31" i="1"/>
  <c r="K45" i="1"/>
  <c r="K27" i="1"/>
  <c r="K43" i="1"/>
  <c r="L48" i="1" l="1"/>
  <c r="L57" i="1" s="1"/>
  <c r="L58" i="1" l="1"/>
  <c r="L59" i="1" s="1"/>
  <c r="L60" i="1" s="1"/>
  <c r="L62" i="1" s="1"/>
</calcChain>
</file>

<file path=xl/sharedStrings.xml><?xml version="1.0" encoding="utf-8"?>
<sst xmlns="http://schemas.openxmlformats.org/spreadsheetml/2006/main" count="83" uniqueCount="73">
  <si>
    <t>OBČINA CIRKULANE</t>
  </si>
  <si>
    <t>Cirkulane 58</t>
  </si>
  <si>
    <t>2282 Cirkulane </t>
  </si>
  <si>
    <t>Zap.</t>
  </si>
  <si>
    <t>Vsebina</t>
  </si>
  <si>
    <t xml:space="preserve">Merska </t>
  </si>
  <si>
    <t>Količina</t>
  </si>
  <si>
    <t xml:space="preserve">Stopnja </t>
  </si>
  <si>
    <t>Cena</t>
  </si>
  <si>
    <t xml:space="preserve">Vrednost </t>
  </si>
  <si>
    <t xml:space="preserve">Znesek </t>
  </si>
  <si>
    <t>Za</t>
  </si>
  <si>
    <t>št.</t>
  </si>
  <si>
    <t>enota</t>
  </si>
  <si>
    <t>DDV%</t>
  </si>
  <si>
    <t>brez DDV</t>
  </si>
  <si>
    <t>DDV</t>
  </si>
  <si>
    <t>plačilo</t>
  </si>
  <si>
    <t>PREDDELA</t>
  </si>
  <si>
    <t>Transport vrtalne garniture na delovišče</t>
  </si>
  <si>
    <t>za izdelavo pilotov z organizacijo delovišča</t>
  </si>
  <si>
    <t>pav</t>
  </si>
  <si>
    <t>Zakoličba pilotov  in karakterist.točk</t>
  </si>
  <si>
    <t>kom</t>
  </si>
  <si>
    <t>Preddela skupaj</t>
  </si>
  <si>
    <t>ZEMELJSKA DELA</t>
  </si>
  <si>
    <t>Strojni izkop za izvedbo vezne grede</t>
  </si>
  <si>
    <t xml:space="preserve"> za izvedbo pilotov in kasnejši zasip.</t>
  </si>
  <si>
    <t>ur</t>
  </si>
  <si>
    <t>Ročno planiranje med piloti</t>
  </si>
  <si>
    <t>m2</t>
  </si>
  <si>
    <t xml:space="preserve">Dovoz in zasip grede z gramozom med </t>
  </si>
  <si>
    <t>gredo in cestiščem ter izdelavo planuma</t>
  </si>
  <si>
    <t>m3</t>
  </si>
  <si>
    <t>Rezanje asfalta do debeline 6cm z</t>
  </si>
  <si>
    <t>odstranitvijo in odvozom.</t>
  </si>
  <si>
    <t>m</t>
  </si>
  <si>
    <t>Čiščenje po končanih delih</t>
  </si>
  <si>
    <t>Zemeljska dela skupaj</t>
  </si>
  <si>
    <t>GEOTEHNIČNA DELA</t>
  </si>
  <si>
    <t>Lokalni premiki med lokacijami pilotov</t>
  </si>
  <si>
    <t>3,2,1</t>
  </si>
  <si>
    <t>Geotehnična dela skupaj</t>
  </si>
  <si>
    <t>BETONERSKA IN ŽELEZOKRIVSKA DELA</t>
  </si>
  <si>
    <t>Dobava in vgradnja podbetona C10/15 debelina</t>
  </si>
  <si>
    <t>10cm</t>
  </si>
  <si>
    <t>Dobava in vgradnja črpnega betona C25/30</t>
  </si>
  <si>
    <t xml:space="preserve">Dobava in vgradnja betona FX C25/30  </t>
  </si>
  <si>
    <t xml:space="preserve">Dobava  in vgradnja armaturnih košev </t>
  </si>
  <si>
    <t>kg</t>
  </si>
  <si>
    <t>Dobava in vgradnja armature S500</t>
  </si>
  <si>
    <t>Betonerska in železokrivska dela  skupaj</t>
  </si>
  <si>
    <t>ZIDARSKA DELA</t>
  </si>
  <si>
    <t>Odbijanje  in čiščenje glav pilotov</t>
  </si>
  <si>
    <t>Zidarska dela skupaj</t>
  </si>
  <si>
    <t xml:space="preserve">TESARSKA DELA </t>
  </si>
  <si>
    <t>Izdelava dvostranskega ravnega opaža</t>
  </si>
  <si>
    <t>vezne grede</t>
  </si>
  <si>
    <t>Tesarska dela skupaj</t>
  </si>
  <si>
    <t>SKUPAJ</t>
  </si>
  <si>
    <t>22%DDV</t>
  </si>
  <si>
    <t>za plačilo skupaj:</t>
  </si>
  <si>
    <t>osvnova za DDV</t>
  </si>
  <si>
    <t>v nasipih,glinah ,preperini in hribini</t>
  </si>
  <si>
    <t>Nepredvidena dela 5 %</t>
  </si>
  <si>
    <t>v vezno gredo(cca 26 kg/lm)</t>
  </si>
  <si>
    <t>S 500 v pilote(cca18kg/lm)</t>
  </si>
  <si>
    <t>Meritev zveznosti pilotov je potrebno upoštevati v ceni!</t>
  </si>
  <si>
    <t>v pilote 0,09m3/m</t>
  </si>
  <si>
    <r>
      <t>Strojno vrtanje pilotov premera 3</t>
    </r>
    <r>
      <rPr>
        <b/>
        <sz val="8"/>
        <rFont val="Arial CE"/>
        <charset val="238"/>
      </rPr>
      <t>0 cm, 52</t>
    </r>
    <r>
      <rPr>
        <sz val="8"/>
        <rFont val="Arial CE"/>
        <charset val="238"/>
      </rPr>
      <t xml:space="preserve"> komadov</t>
    </r>
  </si>
  <si>
    <t>globine 5 m in odvoz odvečnega materiala(zemlje)</t>
  </si>
  <si>
    <r>
      <t xml:space="preserve">v vezno gredo </t>
    </r>
    <r>
      <rPr>
        <b/>
        <sz val="8"/>
        <rFont val="Arial Narrow"/>
        <family val="2"/>
        <charset val="238"/>
      </rPr>
      <t>(100mx0,5x0,4)</t>
    </r>
  </si>
  <si>
    <t xml:space="preserve">       SANACIJA BREŽINE "PREPLASTITEV LC102181 MALI OKIČ - SLATINA" - SKLOP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</si>
</sst>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/\ m/\ yyyy;@"/>
    <numFmt numFmtId="165" formatCode="0.0"/>
    <numFmt numFmtId="166" formatCode="#,##0.00\ [$€-1]"/>
    <numFmt numFmtId="167" formatCode="_-* #,##0.00\ [$€-1]_-;\-* #,##0.00\ [$€-1]_-;_-* &quot;-&quot;??\ [$€-1]_-;_-@_-"/>
  </numFmts>
  <fonts count="16" x14ac:knownFonts="1">
    <font>
      <sz val="11"/>
      <color theme="1"/>
      <name val="Calibri"/>
      <family val="2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9"/>
      <color rgb="FF333333"/>
      <name val="Arial"/>
      <family val="2"/>
      <charset val="238"/>
    </font>
    <font>
      <sz val="11"/>
      <name val="Arial Narrow"/>
      <family val="2"/>
      <charset val="238"/>
    </font>
    <font>
      <sz val="12"/>
      <color indexed="63"/>
      <name val="Calibri"/>
      <family val="2"/>
      <charset val="238"/>
    </font>
    <font>
      <b/>
      <sz val="12"/>
      <color indexed="63"/>
      <name val="Calibri"/>
      <family val="2"/>
      <charset val="238"/>
    </font>
    <font>
      <b/>
      <sz val="10"/>
      <color indexed="63"/>
      <name val="Calibri"/>
      <family val="2"/>
      <charset val="238"/>
    </font>
    <font>
      <b/>
      <sz val="10"/>
      <color indexed="63"/>
      <name val="Arial Narrow"/>
      <family val="2"/>
      <charset val="238"/>
    </font>
    <font>
      <sz val="10"/>
      <color indexed="63"/>
      <name val="Calibri"/>
      <family val="2"/>
      <charset val="238"/>
    </font>
    <font>
      <sz val="10"/>
      <color indexed="63"/>
      <name val="Arial Narrow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Fill="1" applyBorder="1"/>
    <xf numFmtId="0" fontId="1" fillId="0" borderId="0" xfId="0" applyFont="1" applyFill="1" applyBorder="1"/>
    <xf numFmtId="0" fontId="2" fillId="0" borderId="0" xfId="0" applyFont="1" applyBorder="1"/>
    <xf numFmtId="0" fontId="2" fillId="0" borderId="0" xfId="0" applyFont="1" applyFill="1" applyBorder="1" applyAlignment="1">
      <alignment horizontal="left"/>
    </xf>
    <xf numFmtId="164" fontId="4" fillId="0" borderId="0" xfId="0" applyNumberFormat="1" applyFont="1" applyFill="1" applyBorder="1" applyAlignment="1"/>
    <xf numFmtId="0" fontId="2" fillId="0" borderId="0" xfId="0" applyFont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1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8" xfId="0" applyNumberFormat="1" applyFont="1" applyFill="1" applyBorder="1" applyAlignment="1">
      <alignment horizontal="left"/>
    </xf>
    <xf numFmtId="0" fontId="2" fillId="2" borderId="9" xfId="0" applyFont="1" applyFill="1" applyBorder="1"/>
    <xf numFmtId="0" fontId="2" fillId="2" borderId="2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horizontal="center"/>
    </xf>
    <xf numFmtId="166" fontId="2" fillId="2" borderId="12" xfId="0" applyNumberFormat="1" applyFont="1" applyFill="1" applyBorder="1" applyAlignment="1">
      <alignment horizontal="center"/>
    </xf>
    <xf numFmtId="165" fontId="2" fillId="0" borderId="0" xfId="0" applyNumberFormat="1" applyFont="1" applyBorder="1"/>
    <xf numFmtId="0" fontId="1" fillId="0" borderId="0" xfId="0" applyFont="1" applyBorder="1"/>
    <xf numFmtId="0" fontId="2" fillId="0" borderId="0" xfId="0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0" fontId="11" fillId="0" borderId="0" xfId="0" applyFont="1" applyBorder="1"/>
    <xf numFmtId="2" fontId="2" fillId="0" borderId="0" xfId="0" applyNumberFormat="1" applyFont="1" applyFill="1" applyBorder="1"/>
    <xf numFmtId="9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right"/>
    </xf>
    <xf numFmtId="0" fontId="2" fillId="3" borderId="13" xfId="0" applyFont="1" applyFill="1" applyBorder="1"/>
    <xf numFmtId="0" fontId="1" fillId="3" borderId="14" xfId="0" applyFont="1" applyFill="1" applyBorder="1"/>
    <xf numFmtId="0" fontId="2" fillId="3" borderId="14" xfId="0" applyFont="1" applyFill="1" applyBorder="1"/>
    <xf numFmtId="9" fontId="2" fillId="3" borderId="14" xfId="0" applyNumberFormat="1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166" fontId="1" fillId="3" borderId="15" xfId="0" applyNumberFormat="1" applyFont="1" applyFill="1" applyBorder="1" applyAlignment="1">
      <alignment horizontal="right"/>
    </xf>
    <xf numFmtId="0" fontId="13" fillId="0" borderId="0" xfId="0" applyFont="1" applyBorder="1"/>
    <xf numFmtId="165" fontId="2" fillId="3" borderId="13" xfId="0" applyNumberFormat="1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165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2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/>
    <xf numFmtId="2" fontId="2" fillId="3" borderId="14" xfId="0" applyNumberFormat="1" applyFont="1" applyFill="1" applyBorder="1" applyAlignment="1">
      <alignment horizontal="center"/>
    </xf>
    <xf numFmtId="2" fontId="2" fillId="3" borderId="14" xfId="0" applyNumberFormat="1" applyFont="1" applyFill="1" applyBorder="1"/>
    <xf numFmtId="165" fontId="2" fillId="0" borderId="0" xfId="0" applyNumberFormat="1" applyFon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center"/>
    </xf>
    <xf numFmtId="9" fontId="2" fillId="0" borderId="0" xfId="0" applyNumberFormat="1" applyFont="1" applyFill="1" applyBorder="1"/>
    <xf numFmtId="4" fontId="2" fillId="0" borderId="0" xfId="0" applyNumberFormat="1" applyFont="1" applyFill="1" applyBorder="1"/>
    <xf numFmtId="166" fontId="1" fillId="0" borderId="0" xfId="0" applyNumberFormat="1" applyFont="1" applyFill="1" applyBorder="1" applyAlignment="1">
      <alignment horizontal="right"/>
    </xf>
    <xf numFmtId="165" fontId="2" fillId="3" borderId="0" xfId="0" applyNumberFormat="1" applyFont="1" applyFill="1" applyBorder="1" applyAlignment="1">
      <alignment horizontal="left"/>
    </xf>
    <xf numFmtId="49" fontId="2" fillId="3" borderId="0" xfId="0" applyNumberFormat="1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165" fontId="2" fillId="3" borderId="0" xfId="0" applyNumberFormat="1" applyFont="1" applyFill="1" applyBorder="1" applyAlignment="1">
      <alignment horizontal="center"/>
    </xf>
    <xf numFmtId="9" fontId="2" fillId="3" borderId="0" xfId="0" applyNumberFormat="1" applyFont="1" applyFill="1" applyBorder="1"/>
    <xf numFmtId="4" fontId="2" fillId="3" borderId="0" xfId="0" applyNumberFormat="1" applyFont="1" applyFill="1" applyBorder="1"/>
    <xf numFmtId="2" fontId="1" fillId="3" borderId="0" xfId="0" applyNumberFormat="1" applyFont="1" applyFill="1" applyBorder="1"/>
    <xf numFmtId="2" fontId="2" fillId="3" borderId="0" xfId="0" applyNumberFormat="1" applyFont="1" applyFill="1" applyBorder="1"/>
    <xf numFmtId="166" fontId="1" fillId="3" borderId="0" xfId="0" applyNumberFormat="1" applyFont="1" applyFill="1" applyBorder="1" applyAlignment="1">
      <alignment horizontal="right"/>
    </xf>
    <xf numFmtId="165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center"/>
    </xf>
    <xf numFmtId="4" fontId="2" fillId="0" borderId="2" xfId="0" applyNumberFormat="1" applyFont="1" applyBorder="1"/>
    <xf numFmtId="9" fontId="2" fillId="0" borderId="2" xfId="0" applyNumberFormat="1" applyFont="1" applyBorder="1"/>
    <xf numFmtId="2" fontId="2" fillId="0" borderId="2" xfId="0" applyNumberFormat="1" applyFont="1" applyBorder="1"/>
    <xf numFmtId="166" fontId="2" fillId="0" borderId="2" xfId="0" applyNumberFormat="1" applyFont="1" applyBorder="1" applyAlignment="1">
      <alignment horizontal="right"/>
    </xf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/>
    <xf numFmtId="9" fontId="2" fillId="0" borderId="0" xfId="0" applyNumberFormat="1" applyFont="1" applyBorder="1"/>
    <xf numFmtId="166" fontId="2" fillId="0" borderId="0" xfId="0" applyNumberFormat="1" applyFont="1" applyBorder="1" applyAlignment="1">
      <alignment horizontal="right"/>
    </xf>
    <xf numFmtId="49" fontId="2" fillId="0" borderId="0" xfId="0" applyNumberFormat="1" applyFont="1"/>
    <xf numFmtId="0" fontId="1" fillId="2" borderId="13" xfId="0" applyFont="1" applyFill="1" applyBorder="1"/>
    <xf numFmtId="0" fontId="1" fillId="2" borderId="14" xfId="0" applyFont="1" applyFill="1" applyBorder="1"/>
    <xf numFmtId="167" fontId="1" fillId="2" borderId="15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164" fontId="4" fillId="0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49" fontId="1" fillId="0" borderId="2" xfId="0" applyNumberFormat="1" applyFont="1" applyBorder="1"/>
    <xf numFmtId="0" fontId="15" fillId="0" borderId="0" xfId="0" applyFont="1"/>
  </cellXfs>
  <cellStyles count="1">
    <cellStyle name="Navad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65"/>
  <sheetViews>
    <sheetView tabSelected="1" view="pageBreakPreview" zoomScaleNormal="100" zoomScaleSheetLayoutView="100" workbookViewId="0">
      <selection activeCell="I7" sqref="I7"/>
    </sheetView>
  </sheetViews>
  <sheetFormatPr defaultRowHeight="15" x14ac:dyDescent="0.25"/>
  <cols>
    <col min="12" max="12" width="10.7109375" customWidth="1"/>
  </cols>
  <sheetData>
    <row r="4" spans="1:13" x14ac:dyDescent="0.25">
      <c r="A4" s="22" t="s">
        <v>0</v>
      </c>
      <c r="B4" s="22"/>
      <c r="C4" s="3"/>
      <c r="D4" s="3"/>
      <c r="E4" s="1"/>
      <c r="F4" s="1"/>
      <c r="G4" s="1"/>
      <c r="H4" s="2"/>
      <c r="I4" s="2"/>
      <c r="J4" s="76"/>
      <c r="K4" s="76"/>
      <c r="L4" s="76"/>
      <c r="M4" s="77"/>
    </row>
    <row r="5" spans="1:13" ht="16.5" x14ac:dyDescent="0.3">
      <c r="A5" s="79" t="s">
        <v>1</v>
      </c>
      <c r="B5" s="3"/>
      <c r="C5" s="3"/>
      <c r="D5" s="3"/>
      <c r="E5" s="1"/>
      <c r="F5" s="1"/>
      <c r="G5" s="4"/>
      <c r="H5" s="1"/>
      <c r="I5" s="1"/>
      <c r="J5" s="78"/>
      <c r="K5" s="5"/>
      <c r="L5" s="5"/>
      <c r="M5" s="77"/>
    </row>
    <row r="6" spans="1:13" ht="16.5" x14ac:dyDescent="0.3">
      <c r="A6" s="3"/>
      <c r="B6" s="3"/>
      <c r="C6" s="3"/>
      <c r="D6" s="3"/>
      <c r="E6" s="1"/>
      <c r="F6" s="1"/>
      <c r="G6" s="4"/>
      <c r="H6" s="1"/>
      <c r="I6" s="1"/>
      <c r="J6" s="78"/>
      <c r="K6" s="5"/>
      <c r="L6" s="5"/>
      <c r="M6" s="77"/>
    </row>
    <row r="7" spans="1:13" ht="16.5" x14ac:dyDescent="0.3">
      <c r="A7" s="79" t="s">
        <v>2</v>
      </c>
      <c r="B7" s="3"/>
      <c r="C7" s="3"/>
      <c r="D7" s="3"/>
      <c r="E7" s="1"/>
      <c r="F7" s="1"/>
      <c r="G7" s="4"/>
      <c r="H7" s="1"/>
      <c r="I7" s="1"/>
      <c r="J7" s="78"/>
      <c r="K7" s="5"/>
      <c r="L7" s="5"/>
      <c r="M7" s="77"/>
    </row>
    <row r="8" spans="1:13" ht="15.75" x14ac:dyDescent="0.25">
      <c r="A8" s="80"/>
      <c r="B8" s="81"/>
      <c r="C8" s="82"/>
      <c r="D8" s="82"/>
      <c r="E8" s="82"/>
      <c r="F8" s="82"/>
      <c r="G8" s="82"/>
      <c r="H8" s="82"/>
      <c r="I8" s="82"/>
      <c r="J8" s="82"/>
      <c r="K8" s="83"/>
      <c r="L8" s="83"/>
    </row>
    <row r="9" spans="1:13" ht="15.75" x14ac:dyDescent="0.25">
      <c r="A9" s="84"/>
      <c r="B9" s="81" t="s">
        <v>72</v>
      </c>
      <c r="C9" s="81"/>
      <c r="D9" s="82"/>
      <c r="E9" s="82"/>
      <c r="F9" s="82"/>
      <c r="G9" s="82"/>
      <c r="H9" s="82"/>
      <c r="I9" s="82"/>
      <c r="J9" s="82"/>
      <c r="K9" s="83"/>
      <c r="L9" s="83"/>
    </row>
    <row r="10" spans="1:13" x14ac:dyDescent="0.25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5"/>
      <c r="L10" s="85"/>
    </row>
    <row r="11" spans="1:13" ht="15.75" thickBo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3" ht="15.75" thickTop="1" x14ac:dyDescent="0.25">
      <c r="A12" s="7" t="s">
        <v>3</v>
      </c>
      <c r="B12" s="8" t="s">
        <v>4</v>
      </c>
      <c r="C12" s="9"/>
      <c r="D12" s="10"/>
      <c r="E12" s="11" t="s">
        <v>5</v>
      </c>
      <c r="F12" s="11" t="s">
        <v>6</v>
      </c>
      <c r="G12" s="12" t="s">
        <v>7</v>
      </c>
      <c r="H12" s="11" t="s">
        <v>8</v>
      </c>
      <c r="I12" s="9"/>
      <c r="J12" s="12" t="s">
        <v>9</v>
      </c>
      <c r="K12" s="12" t="s">
        <v>10</v>
      </c>
      <c r="L12" s="13" t="s">
        <v>11</v>
      </c>
    </row>
    <row r="13" spans="1:13" ht="15.75" thickBot="1" x14ac:dyDescent="0.3">
      <c r="A13" s="14" t="s">
        <v>12</v>
      </c>
      <c r="B13" s="15"/>
      <c r="C13" s="16"/>
      <c r="D13" s="17"/>
      <c r="E13" s="18" t="s">
        <v>13</v>
      </c>
      <c r="F13" s="18"/>
      <c r="G13" s="19" t="s">
        <v>14</v>
      </c>
      <c r="H13" s="18" t="s">
        <v>15</v>
      </c>
      <c r="I13" s="16"/>
      <c r="J13" s="19" t="s">
        <v>15</v>
      </c>
      <c r="K13" s="19" t="s">
        <v>16</v>
      </c>
      <c r="L13" s="20" t="s">
        <v>17</v>
      </c>
    </row>
    <row r="14" spans="1:13" ht="15.75" thickTop="1" x14ac:dyDescent="0.25">
      <c r="A14" s="21">
        <v>1</v>
      </c>
      <c r="B14" s="22" t="s">
        <v>18</v>
      </c>
      <c r="C14" s="3"/>
      <c r="D14" s="3"/>
      <c r="E14" s="3"/>
      <c r="F14" s="1"/>
      <c r="G14" s="23"/>
      <c r="H14" s="1"/>
      <c r="I14" s="1"/>
      <c r="J14" s="23"/>
      <c r="K14" s="23"/>
      <c r="L14" s="24"/>
    </row>
    <row r="15" spans="1:13" x14ac:dyDescent="0.25">
      <c r="A15" s="21">
        <v>1.1000000000000001</v>
      </c>
      <c r="B15" s="25" t="s">
        <v>19</v>
      </c>
      <c r="C15" s="25"/>
      <c r="D15" s="25"/>
      <c r="E15" s="25"/>
      <c r="F15" s="1"/>
      <c r="G15" s="23"/>
      <c r="H15" s="1"/>
      <c r="I15" s="1"/>
      <c r="J15" s="23"/>
      <c r="K15" s="23"/>
      <c r="L15" s="24"/>
    </row>
    <row r="16" spans="1:13" x14ac:dyDescent="0.25">
      <c r="A16" s="3"/>
      <c r="B16" s="25" t="s">
        <v>20</v>
      </c>
      <c r="C16" s="25"/>
      <c r="D16" s="25"/>
      <c r="E16" s="25" t="s">
        <v>21</v>
      </c>
      <c r="F16" s="26">
        <v>1</v>
      </c>
      <c r="G16" s="27">
        <v>0.22</v>
      </c>
      <c r="H16" s="26"/>
      <c r="I16" s="26"/>
      <c r="J16" s="28">
        <f>H16*F16</f>
        <v>0</v>
      </c>
      <c r="K16" s="28">
        <f>J16*0.22</f>
        <v>0</v>
      </c>
      <c r="L16" s="29">
        <f>J16</f>
        <v>0</v>
      </c>
    </row>
    <row r="17" spans="1:12" x14ac:dyDescent="0.25">
      <c r="A17" s="3">
        <v>1.2</v>
      </c>
      <c r="B17" s="25" t="s">
        <v>22</v>
      </c>
      <c r="C17" s="3"/>
      <c r="D17" s="3"/>
      <c r="E17" s="3" t="s">
        <v>23</v>
      </c>
      <c r="F17" s="26">
        <v>52</v>
      </c>
      <c r="G17" s="27">
        <v>0.22</v>
      </c>
      <c r="H17" s="26"/>
      <c r="I17" s="26"/>
      <c r="J17" s="28">
        <f>H17*F17</f>
        <v>0</v>
      </c>
      <c r="K17" s="28">
        <f>J17*0.22</f>
        <v>0</v>
      </c>
      <c r="L17" s="29">
        <f>J17</f>
        <v>0</v>
      </c>
    </row>
    <row r="18" spans="1:12" x14ac:dyDescent="0.25">
      <c r="A18" s="3"/>
      <c r="B18" s="25"/>
      <c r="C18" s="3"/>
      <c r="D18" s="3"/>
      <c r="E18" s="3"/>
      <c r="F18" s="26"/>
      <c r="G18" s="27"/>
      <c r="H18" s="26"/>
      <c r="I18" s="26"/>
      <c r="J18" s="28"/>
      <c r="K18" s="28"/>
      <c r="L18" s="29"/>
    </row>
    <row r="19" spans="1:12" x14ac:dyDescent="0.25">
      <c r="A19" s="30"/>
      <c r="B19" s="31" t="s">
        <v>24</v>
      </c>
      <c r="C19" s="32"/>
      <c r="D19" s="32"/>
      <c r="E19" s="32"/>
      <c r="F19" s="32"/>
      <c r="G19" s="33"/>
      <c r="H19" s="32"/>
      <c r="I19" s="32"/>
      <c r="J19" s="34"/>
      <c r="K19" s="34"/>
      <c r="L19" s="35">
        <f>SUM(L16:L18)</f>
        <v>0</v>
      </c>
    </row>
    <row r="20" spans="1:12" x14ac:dyDescent="0.25">
      <c r="A20" s="21">
        <v>2</v>
      </c>
      <c r="B20" s="22" t="s">
        <v>25</v>
      </c>
      <c r="C20" s="3"/>
      <c r="D20" s="3"/>
      <c r="E20" s="3"/>
      <c r="F20" s="1"/>
      <c r="G20" s="27"/>
      <c r="H20" s="1"/>
      <c r="I20" s="1"/>
      <c r="J20" s="23"/>
      <c r="K20" s="23"/>
      <c r="L20" s="29"/>
    </row>
    <row r="21" spans="1:12" x14ac:dyDescent="0.25">
      <c r="A21" s="3">
        <v>2.1</v>
      </c>
      <c r="B21" s="25" t="s">
        <v>26</v>
      </c>
      <c r="C21" s="25"/>
      <c r="D21" s="25"/>
      <c r="E21" s="25"/>
      <c r="F21" s="26"/>
      <c r="G21" s="27"/>
      <c r="H21" s="26"/>
      <c r="I21" s="26"/>
      <c r="J21" s="28"/>
      <c r="K21" s="28"/>
      <c r="L21" s="29"/>
    </row>
    <row r="22" spans="1:12" x14ac:dyDescent="0.25">
      <c r="A22" s="3"/>
      <c r="B22" s="25" t="s">
        <v>27</v>
      </c>
      <c r="C22" s="25"/>
      <c r="D22" s="25"/>
      <c r="E22" s="25" t="s">
        <v>28</v>
      </c>
      <c r="F22" s="26">
        <v>4</v>
      </c>
      <c r="G22" s="27">
        <v>0.22</v>
      </c>
      <c r="H22" s="26"/>
      <c r="I22" s="26"/>
      <c r="J22" s="28">
        <f>H22*F22</f>
        <v>0</v>
      </c>
      <c r="K22" s="28">
        <f>J22*0.22</f>
        <v>0</v>
      </c>
      <c r="L22" s="29">
        <f t="shared" ref="L22:L54" si="0">J22</f>
        <v>0</v>
      </c>
    </row>
    <row r="23" spans="1:12" x14ac:dyDescent="0.25">
      <c r="A23" s="3">
        <v>2.2000000000000002</v>
      </c>
      <c r="B23" s="25" t="s">
        <v>29</v>
      </c>
      <c r="C23" s="25"/>
      <c r="D23" s="25"/>
      <c r="E23" s="25" t="s">
        <v>30</v>
      </c>
      <c r="F23" s="26">
        <v>70</v>
      </c>
      <c r="G23" s="27">
        <v>0.22</v>
      </c>
      <c r="H23" s="26"/>
      <c r="I23" s="26"/>
      <c r="J23" s="28">
        <f>H23*F23</f>
        <v>0</v>
      </c>
      <c r="K23" s="28">
        <f>J23*0.22</f>
        <v>0</v>
      </c>
      <c r="L23" s="29">
        <f t="shared" si="0"/>
        <v>0</v>
      </c>
    </row>
    <row r="24" spans="1:12" x14ac:dyDescent="0.25">
      <c r="A24" s="3">
        <v>2.2999999999999998</v>
      </c>
      <c r="B24" s="25" t="s">
        <v>31</v>
      </c>
      <c r="C24" s="25"/>
      <c r="D24" s="25"/>
      <c r="E24" s="25"/>
      <c r="F24" s="26"/>
      <c r="G24" s="27"/>
      <c r="H24" s="26"/>
      <c r="I24" s="26"/>
      <c r="J24" s="28"/>
      <c r="K24" s="28"/>
      <c r="L24" s="29"/>
    </row>
    <row r="25" spans="1:12" x14ac:dyDescent="0.25">
      <c r="A25" s="3"/>
      <c r="B25" s="25" t="s">
        <v>32</v>
      </c>
      <c r="C25" s="25"/>
      <c r="D25" s="25"/>
      <c r="E25" s="25" t="s">
        <v>33</v>
      </c>
      <c r="F25" s="26">
        <v>25</v>
      </c>
      <c r="G25" s="27">
        <v>0.22</v>
      </c>
      <c r="H25" s="26"/>
      <c r="I25" s="26"/>
      <c r="J25" s="28">
        <f>H25*F25</f>
        <v>0</v>
      </c>
      <c r="K25" s="28">
        <f t="shared" ref="K25:K27" si="1">J25*0.22</f>
        <v>0</v>
      </c>
      <c r="L25" s="29">
        <f t="shared" si="0"/>
        <v>0</v>
      </c>
    </row>
    <row r="26" spans="1:12" x14ac:dyDescent="0.25">
      <c r="A26" s="3">
        <v>2.4</v>
      </c>
      <c r="B26" s="25" t="s">
        <v>34</v>
      </c>
      <c r="C26" s="25"/>
      <c r="D26" s="25"/>
      <c r="E26" s="25"/>
      <c r="F26" s="26"/>
      <c r="G26" s="27"/>
      <c r="H26" s="26"/>
      <c r="I26" s="26"/>
      <c r="J26" s="28"/>
      <c r="K26" s="28"/>
      <c r="L26" s="29"/>
    </row>
    <row r="27" spans="1:12" x14ac:dyDescent="0.25">
      <c r="A27" s="3"/>
      <c r="B27" s="25" t="s">
        <v>35</v>
      </c>
      <c r="C27" s="25"/>
      <c r="D27" s="25"/>
      <c r="E27" s="25" t="s">
        <v>36</v>
      </c>
      <c r="F27" s="26">
        <v>0</v>
      </c>
      <c r="G27" s="27">
        <v>0.22</v>
      </c>
      <c r="H27" s="26"/>
      <c r="I27" s="26"/>
      <c r="J27" s="28">
        <f>H27*F27</f>
        <v>0</v>
      </c>
      <c r="K27" s="28">
        <f t="shared" si="1"/>
        <v>0</v>
      </c>
      <c r="L27" s="29">
        <f t="shared" si="0"/>
        <v>0</v>
      </c>
    </row>
    <row r="28" spans="1:12" x14ac:dyDescent="0.25">
      <c r="A28" s="3">
        <v>2.5</v>
      </c>
      <c r="B28" s="25" t="s">
        <v>37</v>
      </c>
      <c r="C28" s="25"/>
      <c r="D28" s="25"/>
      <c r="E28" s="25" t="s">
        <v>21</v>
      </c>
      <c r="F28" s="26">
        <v>1</v>
      </c>
      <c r="G28" s="27">
        <v>0.22</v>
      </c>
      <c r="H28" s="26"/>
      <c r="I28" s="26"/>
      <c r="J28" s="28">
        <f>H28*F28</f>
        <v>0</v>
      </c>
      <c r="K28" s="28">
        <f>J28*0.22</f>
        <v>0</v>
      </c>
      <c r="L28" s="29">
        <f t="shared" si="0"/>
        <v>0</v>
      </c>
    </row>
    <row r="29" spans="1:12" x14ac:dyDescent="0.25">
      <c r="A29" s="30"/>
      <c r="B29" s="31" t="s">
        <v>38</v>
      </c>
      <c r="C29" s="32"/>
      <c r="D29" s="32"/>
      <c r="E29" s="32"/>
      <c r="F29" s="32"/>
      <c r="G29" s="33"/>
      <c r="H29" s="32"/>
      <c r="I29" s="32"/>
      <c r="J29" s="34"/>
      <c r="K29" s="34"/>
      <c r="L29" s="35">
        <f>SUM(L22:L28)</f>
        <v>0</v>
      </c>
    </row>
    <row r="30" spans="1:12" x14ac:dyDescent="0.25">
      <c r="A30" s="21">
        <v>3</v>
      </c>
      <c r="B30" s="22" t="s">
        <v>39</v>
      </c>
      <c r="C30" s="3"/>
      <c r="D30" s="3"/>
      <c r="E30" s="3"/>
      <c r="F30" s="1"/>
      <c r="G30" s="27"/>
      <c r="H30" s="1"/>
      <c r="I30" s="1"/>
      <c r="J30" s="23"/>
      <c r="K30" s="23"/>
      <c r="L30" s="29"/>
    </row>
    <row r="31" spans="1:12" x14ac:dyDescent="0.25">
      <c r="A31" s="3">
        <v>3.1</v>
      </c>
      <c r="B31" s="25" t="s">
        <v>40</v>
      </c>
      <c r="C31" s="3"/>
      <c r="D31" s="3"/>
      <c r="E31" s="3" t="s">
        <v>23</v>
      </c>
      <c r="F31" s="26">
        <v>52</v>
      </c>
      <c r="G31" s="27">
        <v>0.22</v>
      </c>
      <c r="H31" s="26"/>
      <c r="I31" s="26"/>
      <c r="J31" s="28">
        <f>H31*F31</f>
        <v>0</v>
      </c>
      <c r="K31" s="28">
        <f>J31*0.22</f>
        <v>0</v>
      </c>
      <c r="L31" s="29">
        <f t="shared" si="0"/>
        <v>0</v>
      </c>
    </row>
    <row r="32" spans="1:12" x14ac:dyDescent="0.25">
      <c r="A32" s="3">
        <v>3.2</v>
      </c>
      <c r="B32" s="25" t="s">
        <v>69</v>
      </c>
      <c r="C32" s="25"/>
      <c r="D32" s="25"/>
      <c r="E32" s="25"/>
      <c r="F32" s="26"/>
      <c r="G32" s="27"/>
      <c r="H32" s="26"/>
      <c r="I32" s="26"/>
      <c r="J32" s="28"/>
      <c r="K32" s="28"/>
      <c r="L32" s="29"/>
    </row>
    <row r="33" spans="1:12" x14ac:dyDescent="0.25">
      <c r="A33" s="3"/>
      <c r="B33" s="25" t="s">
        <v>70</v>
      </c>
      <c r="C33" s="25"/>
      <c r="D33" s="25"/>
      <c r="E33" s="25"/>
      <c r="F33" s="26"/>
      <c r="G33" s="27"/>
      <c r="H33" s="26"/>
      <c r="I33" s="26"/>
      <c r="J33" s="28"/>
      <c r="K33" s="28"/>
      <c r="L33" s="29"/>
    </row>
    <row r="34" spans="1:12" x14ac:dyDescent="0.25">
      <c r="A34" s="3" t="s">
        <v>41</v>
      </c>
      <c r="B34" s="25" t="s">
        <v>63</v>
      </c>
      <c r="C34" s="25"/>
      <c r="D34" s="25"/>
      <c r="E34" s="25" t="s">
        <v>36</v>
      </c>
      <c r="F34" s="26">
        <v>260</v>
      </c>
      <c r="G34" s="27">
        <v>0.22</v>
      </c>
      <c r="H34" s="26"/>
      <c r="I34" s="26"/>
      <c r="J34" s="28">
        <f>H34*F34</f>
        <v>0</v>
      </c>
      <c r="K34" s="28">
        <f t="shared" ref="K34" si="2">J34*0.22</f>
        <v>0</v>
      </c>
      <c r="L34" s="29">
        <f t="shared" si="0"/>
        <v>0</v>
      </c>
    </row>
    <row r="35" spans="1:12" x14ac:dyDescent="0.25">
      <c r="A35" s="3"/>
      <c r="B35" s="3"/>
      <c r="C35" s="3"/>
      <c r="D35" s="3"/>
      <c r="E35" s="3"/>
      <c r="F35" s="26"/>
      <c r="G35" s="27"/>
      <c r="H35" s="26"/>
      <c r="I35" s="26"/>
      <c r="J35" s="28"/>
      <c r="K35" s="28"/>
      <c r="L35" s="29"/>
    </row>
    <row r="36" spans="1:12" x14ac:dyDescent="0.25">
      <c r="A36" s="30"/>
      <c r="B36" s="31" t="s">
        <v>42</v>
      </c>
      <c r="C36" s="32"/>
      <c r="D36" s="32"/>
      <c r="E36" s="32"/>
      <c r="F36" s="32"/>
      <c r="G36" s="33"/>
      <c r="H36" s="32"/>
      <c r="I36" s="32"/>
      <c r="J36" s="34"/>
      <c r="K36" s="34"/>
      <c r="L36" s="35">
        <f>SUM(L31:L35)</f>
        <v>0</v>
      </c>
    </row>
    <row r="37" spans="1:12" x14ac:dyDescent="0.25">
      <c r="A37" s="21">
        <v>4</v>
      </c>
      <c r="B37" s="22" t="s">
        <v>43</v>
      </c>
      <c r="C37" s="3"/>
      <c r="D37" s="3"/>
      <c r="E37" s="3"/>
      <c r="F37" s="1"/>
      <c r="G37" s="27"/>
      <c r="H37" s="1"/>
      <c r="I37" s="1"/>
      <c r="J37" s="23"/>
      <c r="K37" s="23"/>
      <c r="L37" s="29"/>
    </row>
    <row r="38" spans="1:12" x14ac:dyDescent="0.25">
      <c r="A38" s="3">
        <v>4.0999999999999996</v>
      </c>
      <c r="B38" s="25" t="s">
        <v>44</v>
      </c>
      <c r="C38" s="25"/>
      <c r="D38" s="25"/>
      <c r="E38" s="25"/>
      <c r="F38" s="1"/>
      <c r="G38" s="27"/>
      <c r="H38" s="1"/>
      <c r="I38" s="1"/>
      <c r="J38" s="23"/>
      <c r="K38" s="23"/>
      <c r="L38" s="29"/>
    </row>
    <row r="39" spans="1:12" x14ac:dyDescent="0.25">
      <c r="A39" s="3"/>
      <c r="B39" s="25" t="s">
        <v>45</v>
      </c>
      <c r="C39" s="25"/>
      <c r="D39" s="25"/>
      <c r="E39" s="25" t="s">
        <v>33</v>
      </c>
      <c r="F39" s="26">
        <v>7</v>
      </c>
      <c r="G39" s="27">
        <v>0.22</v>
      </c>
      <c r="H39" s="26"/>
      <c r="I39" s="26"/>
      <c r="J39" s="28">
        <f>H39*F39</f>
        <v>0</v>
      </c>
      <c r="K39" s="28">
        <f>J39*0.22</f>
        <v>0</v>
      </c>
      <c r="L39" s="29">
        <f t="shared" si="0"/>
        <v>0</v>
      </c>
    </row>
    <row r="40" spans="1:12" x14ac:dyDescent="0.25">
      <c r="A40" s="3">
        <v>4.2</v>
      </c>
      <c r="B40" s="25" t="s">
        <v>46</v>
      </c>
      <c r="C40" s="25"/>
      <c r="D40" s="25"/>
      <c r="E40" s="25"/>
      <c r="F40" s="26"/>
      <c r="G40" s="27"/>
      <c r="H40" s="26"/>
      <c r="I40" s="26"/>
      <c r="J40" s="28"/>
      <c r="K40" s="28"/>
      <c r="L40" s="29"/>
    </row>
    <row r="41" spans="1:12" x14ac:dyDescent="0.25">
      <c r="A41" s="3"/>
      <c r="B41" s="25" t="s">
        <v>68</v>
      </c>
      <c r="C41" s="25"/>
      <c r="D41" s="25"/>
      <c r="E41" s="25" t="s">
        <v>33</v>
      </c>
      <c r="F41" s="26">
        <v>23.04</v>
      </c>
      <c r="G41" s="27">
        <v>0.22</v>
      </c>
      <c r="H41" s="26"/>
      <c r="I41" s="26"/>
      <c r="J41" s="28">
        <f>H41*F41</f>
        <v>0</v>
      </c>
      <c r="K41" s="28">
        <f t="shared" ref="K41:K47" si="3">J41*0.22</f>
        <v>0</v>
      </c>
      <c r="L41" s="29">
        <f t="shared" si="0"/>
        <v>0</v>
      </c>
    </row>
    <row r="42" spans="1:12" x14ac:dyDescent="0.25">
      <c r="A42" s="3">
        <v>4.3</v>
      </c>
      <c r="B42" s="25" t="s">
        <v>47</v>
      </c>
      <c r="C42" s="3"/>
      <c r="D42" s="3"/>
      <c r="E42" s="3"/>
      <c r="F42" s="26"/>
      <c r="G42" s="27"/>
      <c r="H42" s="26"/>
      <c r="I42" s="26"/>
      <c r="J42" s="28"/>
      <c r="K42" s="28"/>
      <c r="L42" s="29"/>
    </row>
    <row r="43" spans="1:12" x14ac:dyDescent="0.25">
      <c r="A43" s="3"/>
      <c r="B43" s="36" t="s">
        <v>71</v>
      </c>
      <c r="C43" s="3"/>
      <c r="D43" s="3"/>
      <c r="E43" s="3" t="s">
        <v>33</v>
      </c>
      <c r="F43" s="26">
        <v>20</v>
      </c>
      <c r="G43" s="27">
        <v>0.22</v>
      </c>
      <c r="H43" s="26"/>
      <c r="I43" s="26"/>
      <c r="J43" s="28">
        <f>H43*F43</f>
        <v>0</v>
      </c>
      <c r="K43" s="28">
        <f t="shared" si="3"/>
        <v>0</v>
      </c>
      <c r="L43" s="29">
        <f t="shared" si="0"/>
        <v>0</v>
      </c>
    </row>
    <row r="44" spans="1:12" x14ac:dyDescent="0.25">
      <c r="A44" s="3">
        <v>4.4000000000000004</v>
      </c>
      <c r="B44" s="25" t="s">
        <v>48</v>
      </c>
      <c r="C44" s="25"/>
      <c r="D44" s="25"/>
      <c r="E44" s="25"/>
      <c r="F44" s="26"/>
      <c r="G44" s="27"/>
      <c r="H44" s="26"/>
      <c r="I44" s="26"/>
      <c r="J44" s="28"/>
      <c r="K44" s="28"/>
      <c r="L44" s="29"/>
    </row>
    <row r="45" spans="1:12" x14ac:dyDescent="0.25">
      <c r="A45" s="3"/>
      <c r="B45" s="25" t="s">
        <v>66</v>
      </c>
      <c r="C45" s="25"/>
      <c r="D45" s="25"/>
      <c r="E45" s="25" t="s">
        <v>49</v>
      </c>
      <c r="F45" s="26">
        <v>4680</v>
      </c>
      <c r="G45" s="27">
        <v>0.22</v>
      </c>
      <c r="H45" s="26"/>
      <c r="I45" s="26"/>
      <c r="J45" s="28">
        <f>H45*F45</f>
        <v>0</v>
      </c>
      <c r="K45" s="28">
        <f t="shared" si="3"/>
        <v>0</v>
      </c>
      <c r="L45" s="29">
        <f t="shared" si="0"/>
        <v>0</v>
      </c>
    </row>
    <row r="46" spans="1:12" x14ac:dyDescent="0.25">
      <c r="A46" s="3">
        <v>4.5</v>
      </c>
      <c r="B46" s="25" t="s">
        <v>50</v>
      </c>
      <c r="C46" s="3"/>
      <c r="D46" s="3"/>
      <c r="E46" s="3"/>
      <c r="F46" s="26"/>
      <c r="G46" s="27"/>
      <c r="H46" s="26"/>
      <c r="I46" s="26"/>
      <c r="J46" s="28"/>
      <c r="K46" s="28"/>
      <c r="L46" s="29"/>
    </row>
    <row r="47" spans="1:12" x14ac:dyDescent="0.25">
      <c r="A47" s="3"/>
      <c r="B47" s="36" t="s">
        <v>65</v>
      </c>
      <c r="C47" s="3"/>
      <c r="D47" s="3"/>
      <c r="E47" s="3" t="s">
        <v>49</v>
      </c>
      <c r="F47" s="26">
        <v>2600</v>
      </c>
      <c r="G47" s="27">
        <v>0.22</v>
      </c>
      <c r="H47" s="26"/>
      <c r="I47" s="26"/>
      <c r="J47" s="28">
        <f>H47*F47</f>
        <v>0</v>
      </c>
      <c r="K47" s="28">
        <f t="shared" si="3"/>
        <v>0</v>
      </c>
      <c r="L47" s="29">
        <f>J47</f>
        <v>0</v>
      </c>
    </row>
    <row r="48" spans="1:12" x14ac:dyDescent="0.25">
      <c r="A48" s="37"/>
      <c r="B48" s="32" t="s">
        <v>51</v>
      </c>
      <c r="C48" s="32"/>
      <c r="D48" s="32"/>
      <c r="E48" s="32"/>
      <c r="F48" s="38"/>
      <c r="G48" s="33"/>
      <c r="H48" s="32"/>
      <c r="I48" s="32"/>
      <c r="J48" s="34"/>
      <c r="K48" s="34"/>
      <c r="L48" s="35">
        <f>SUM(L39:L47)</f>
        <v>0</v>
      </c>
    </row>
    <row r="49" spans="1:12" x14ac:dyDescent="0.25">
      <c r="A49" s="39">
        <v>5</v>
      </c>
      <c r="B49" s="22" t="s">
        <v>52</v>
      </c>
      <c r="C49" s="3"/>
      <c r="D49" s="3"/>
      <c r="E49" s="3"/>
      <c r="F49" s="40"/>
      <c r="G49" s="27"/>
      <c r="H49" s="3"/>
      <c r="I49" s="3"/>
      <c r="J49" s="23"/>
      <c r="K49" s="23"/>
      <c r="L49" s="29"/>
    </row>
    <row r="50" spans="1:12" x14ac:dyDescent="0.25">
      <c r="A50" s="39"/>
      <c r="B50" s="3" t="s">
        <v>53</v>
      </c>
      <c r="C50" s="3"/>
      <c r="D50" s="3"/>
      <c r="E50" s="3" t="s">
        <v>23</v>
      </c>
      <c r="F50" s="41">
        <v>52</v>
      </c>
      <c r="G50" s="27">
        <v>0.22</v>
      </c>
      <c r="H50" s="42"/>
      <c r="I50" s="42"/>
      <c r="J50" s="28">
        <f>H50*F50</f>
        <v>0</v>
      </c>
      <c r="K50" s="28">
        <f>J50*0.22</f>
        <v>0</v>
      </c>
      <c r="L50" s="29">
        <f t="shared" si="0"/>
        <v>0</v>
      </c>
    </row>
    <row r="51" spans="1:12" x14ac:dyDescent="0.25">
      <c r="A51" s="37"/>
      <c r="B51" s="31" t="s">
        <v>54</v>
      </c>
      <c r="C51" s="32"/>
      <c r="D51" s="32"/>
      <c r="E51" s="32"/>
      <c r="F51" s="43"/>
      <c r="G51" s="33"/>
      <c r="H51" s="44"/>
      <c r="I51" s="44"/>
      <c r="J51" s="43"/>
      <c r="K51" s="43"/>
      <c r="L51" s="35">
        <f>SUM(L50)</f>
        <v>0</v>
      </c>
    </row>
    <row r="52" spans="1:12" x14ac:dyDescent="0.25">
      <c r="A52" s="39">
        <v>6</v>
      </c>
      <c r="B52" s="22" t="s">
        <v>55</v>
      </c>
      <c r="C52" s="3"/>
      <c r="D52" s="3"/>
      <c r="E52" s="3"/>
      <c r="F52" s="41"/>
      <c r="G52" s="27"/>
      <c r="H52" s="42"/>
      <c r="I52" s="42"/>
      <c r="J52" s="28"/>
      <c r="K52" s="28"/>
      <c r="L52" s="29"/>
    </row>
    <row r="53" spans="1:12" x14ac:dyDescent="0.25">
      <c r="A53" s="39"/>
      <c r="B53" s="3" t="s">
        <v>56</v>
      </c>
      <c r="C53" s="3"/>
      <c r="D53" s="3"/>
      <c r="E53" s="3"/>
      <c r="F53" s="41"/>
      <c r="G53" s="27"/>
      <c r="H53" s="42"/>
      <c r="I53" s="42"/>
      <c r="J53" s="28"/>
      <c r="K53" s="28"/>
      <c r="L53" s="29"/>
    </row>
    <row r="54" spans="1:12" x14ac:dyDescent="0.25">
      <c r="A54" s="39"/>
      <c r="B54" s="3" t="s">
        <v>57</v>
      </c>
      <c r="C54" s="3"/>
      <c r="D54" s="3"/>
      <c r="E54" s="3" t="s">
        <v>30</v>
      </c>
      <c r="F54" s="41">
        <v>103</v>
      </c>
      <c r="G54" s="27">
        <v>0.22</v>
      </c>
      <c r="H54" s="42"/>
      <c r="I54" s="42"/>
      <c r="J54" s="28">
        <f>H54*F54</f>
        <v>0</v>
      </c>
      <c r="K54" s="28">
        <f>J54*0.22</f>
        <v>0</v>
      </c>
      <c r="L54" s="29">
        <f t="shared" si="0"/>
        <v>0</v>
      </c>
    </row>
    <row r="55" spans="1:12" x14ac:dyDescent="0.25">
      <c r="A55" s="37"/>
      <c r="B55" s="31" t="s">
        <v>58</v>
      </c>
      <c r="C55" s="32"/>
      <c r="D55" s="32"/>
      <c r="E55" s="32"/>
      <c r="F55" s="43"/>
      <c r="G55" s="33"/>
      <c r="H55" s="44"/>
      <c r="I55" s="44"/>
      <c r="J55" s="43"/>
      <c r="K55" s="43"/>
      <c r="L55" s="35">
        <f>SUM(L54)</f>
        <v>0</v>
      </c>
    </row>
    <row r="56" spans="1:12" x14ac:dyDescent="0.25">
      <c r="A56" s="45"/>
      <c r="B56" s="2"/>
      <c r="C56" s="1"/>
      <c r="D56" s="1"/>
      <c r="E56" s="1"/>
      <c r="F56" s="46"/>
      <c r="G56" s="47"/>
      <c r="H56" s="48"/>
      <c r="I56" s="48"/>
      <c r="J56" s="1"/>
      <c r="K56" s="1"/>
      <c r="L56" s="49"/>
    </row>
    <row r="57" spans="1:12" x14ac:dyDescent="0.25">
      <c r="A57" s="50"/>
      <c r="B57" s="51"/>
      <c r="C57" s="52"/>
      <c r="D57" s="52"/>
      <c r="E57" s="53"/>
      <c r="F57" s="54"/>
      <c r="G57" s="55"/>
      <c r="H57" s="56"/>
      <c r="I57" s="56"/>
      <c r="J57" s="57" t="s">
        <v>59</v>
      </c>
      <c r="K57" s="58"/>
      <c r="L57" s="59">
        <f>SUM(L19+L29+L36+L48+L51+L55)</f>
        <v>0</v>
      </c>
    </row>
    <row r="58" spans="1:12" ht="15.75" thickBot="1" x14ac:dyDescent="0.3">
      <c r="A58" s="60"/>
      <c r="B58" s="86" t="s">
        <v>64</v>
      </c>
      <c r="C58" s="61"/>
      <c r="D58" s="61"/>
      <c r="E58" s="62"/>
      <c r="F58" s="63"/>
      <c r="G58" s="64"/>
      <c r="H58" s="63"/>
      <c r="I58" s="63"/>
      <c r="J58" s="65"/>
      <c r="K58" s="65"/>
      <c r="L58" s="66">
        <f>L57*0.05</f>
        <v>0</v>
      </c>
    </row>
    <row r="59" spans="1:12" ht="15.75" thickTop="1" x14ac:dyDescent="0.25">
      <c r="A59" s="39"/>
      <c r="B59" s="67"/>
      <c r="C59" s="67"/>
      <c r="D59" s="67"/>
      <c r="E59" s="68"/>
      <c r="F59" s="69"/>
      <c r="G59" s="70"/>
      <c r="H59" s="69"/>
      <c r="I59" s="69"/>
      <c r="J59" s="42" t="s">
        <v>62</v>
      </c>
      <c r="K59" s="42"/>
      <c r="L59" s="71">
        <f>L57+L58</f>
        <v>0</v>
      </c>
    </row>
    <row r="60" spans="1:12" x14ac:dyDescent="0.25">
      <c r="A60" s="39"/>
      <c r="B60" s="67"/>
      <c r="C60" s="67"/>
      <c r="D60" s="67"/>
      <c r="E60" s="68"/>
      <c r="F60" s="69"/>
      <c r="G60" s="70"/>
      <c r="H60" s="69"/>
      <c r="I60" s="69"/>
      <c r="J60" s="42" t="s">
        <v>60</v>
      </c>
      <c r="K60" s="42"/>
      <c r="L60" s="71">
        <f>L59*0.22</f>
        <v>0</v>
      </c>
    </row>
    <row r="61" spans="1:12" x14ac:dyDescent="0.25">
      <c r="A61" s="39"/>
      <c r="B61" s="67"/>
      <c r="C61" s="67"/>
      <c r="D61" s="67"/>
      <c r="E61" s="68"/>
      <c r="F61" s="69"/>
      <c r="G61" s="70"/>
      <c r="H61" s="69"/>
      <c r="I61" s="69"/>
      <c r="J61" s="42"/>
      <c r="K61" s="42"/>
      <c r="L61" s="71"/>
    </row>
    <row r="62" spans="1:12" x14ac:dyDescent="0.25">
      <c r="A62" s="72"/>
      <c r="B62" s="6"/>
      <c r="C62" s="6"/>
      <c r="D62" s="6"/>
      <c r="E62" s="6"/>
      <c r="F62" s="6"/>
      <c r="G62" s="73" t="s">
        <v>61</v>
      </c>
      <c r="H62" s="74"/>
      <c r="I62" s="74"/>
      <c r="J62" s="74"/>
      <c r="K62" s="74"/>
      <c r="L62" s="75">
        <f>SUM(L59+L60)</f>
        <v>0</v>
      </c>
    </row>
    <row r="63" spans="1:12" x14ac:dyDescent="0.25">
      <c r="A63" s="3"/>
      <c r="B63" s="22"/>
      <c r="C63" s="3"/>
      <c r="D63" s="3"/>
      <c r="E63" s="3"/>
      <c r="F63" s="1"/>
      <c r="G63" s="23"/>
      <c r="H63" s="1"/>
      <c r="I63" s="1"/>
      <c r="J63" s="23"/>
      <c r="K63" s="23"/>
      <c r="L63" s="24"/>
    </row>
    <row r="64" spans="1:12" x14ac:dyDescent="0.25">
      <c r="B64" t="s">
        <v>67</v>
      </c>
      <c r="J64" s="87"/>
      <c r="K64" s="87"/>
    </row>
    <row r="65" spans="10:11" x14ac:dyDescent="0.25">
      <c r="J65" s="87"/>
      <c r="K65" s="87"/>
    </row>
  </sheetData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Sklop 2 - stabilizacija brežine</vt:lpstr>
      <vt:lpstr>'Sklop 2 - stabilizacija brežine'!Področje_tiskanja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2020-07-22T11:17:27Z</dcterms:modified>
</cp:coreProperties>
</file>